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ocuments\Ivascenco stuff\Re-start 2017\Professional\3. Europolis\1. proiecte\24. Primaria Bubuieci - Strategia 2025\2. work\2. Etapa - Strategie\"/>
    </mc:Choice>
  </mc:AlternateContent>
  <xr:revisionPtr revIDLastSave="0" documentId="13_ncr:1_{96A999ED-6596-41ED-937F-691D781086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cea ind" sheetId="8" r:id="rId1"/>
  </sheets>
  <calcPr calcId="191029"/>
</workbook>
</file>

<file path=xl/calcChain.xml><?xml version="1.0" encoding="utf-8"?>
<calcChain xmlns="http://schemas.openxmlformats.org/spreadsheetml/2006/main">
  <c r="C43" i="8" l="1"/>
  <c r="D13" i="8"/>
  <c r="D43" i="8"/>
  <c r="D44" i="8" s="1"/>
  <c r="F13" i="8"/>
  <c r="AB33" i="8"/>
  <c r="AB43" i="8" s="1"/>
  <c r="C27" i="8"/>
  <c r="C10" i="8"/>
  <c r="C7" i="8"/>
  <c r="D15" i="8"/>
  <c r="C15" i="8" s="1"/>
  <c r="C14" i="8"/>
  <c r="D16" i="8"/>
  <c r="C16" i="8" s="1"/>
  <c r="E43" i="8"/>
  <c r="E44" i="8" s="1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C43" i="8"/>
  <c r="AD43" i="8"/>
  <c r="AE43" i="8"/>
  <c r="C13" i="8" l="1"/>
  <c r="C44" i="8"/>
</calcChain>
</file>

<file path=xl/sharedStrings.xml><?xml version="1.0" encoding="utf-8"?>
<sst xmlns="http://schemas.openxmlformats.org/spreadsheetml/2006/main" count="112" uniqueCount="112">
  <si>
    <t>Înființarea și operaționalizarea Unității de Management al Proiectelor (PMU)</t>
  </si>
  <si>
    <t>Reforme fiscale pentru eficientizarea taxelor și impozitelor</t>
  </si>
  <si>
    <t>Digitalizarea serviciilor publice și a fluxului intern de documente</t>
  </si>
  <si>
    <t>Consolidarea cooperării internaționale și metropolitane</t>
  </si>
  <si>
    <t>Crearea unui incubator de afaceri prin hub-uri urbane în zone rezidențiale pe verticală</t>
  </si>
  <si>
    <t>Extinderea sistemului de canalizare</t>
  </si>
  <si>
    <t>Modernizarea iluminatului public cu LED</t>
  </si>
  <si>
    <t>Îmbunătățirea gestionării deșeurilor menajere</t>
  </si>
  <si>
    <t>Modernizarea drumurilor locale</t>
  </si>
  <si>
    <t>Dezvoltarea trotuarelor și pistelor velo</t>
  </si>
  <si>
    <t>Îmbunătățirea transportului public</t>
  </si>
  <si>
    <t>Creșterea siguranței rutiere</t>
  </si>
  <si>
    <t>Extinderea capacităților educaționale preșcolare</t>
  </si>
  <si>
    <t>Extinderea capacităților educaționale școlare și implementarea "Clasei Viitorului"</t>
  </si>
  <si>
    <t>Extinderea și modernizarea serviciilor de sănătate</t>
  </si>
  <si>
    <t>Dezvoltarea serviciilor sociale și de incluziune pentru seniori și vulnerabili</t>
  </si>
  <si>
    <t>Eficientizarea energetică a clădirilor publice</t>
  </si>
  <si>
    <t>Utilizarea energiei regenerabile în infrastructura publică</t>
  </si>
  <si>
    <t>Modernizarea și Extinderea rețelelor de alimentare cu apă</t>
  </si>
  <si>
    <t>Prioritatea 1. Dezvoltarea capacităților Administrației Publice Locale</t>
  </si>
  <si>
    <t>Dezvoltarea infrastructurii pentru activități de recreere și agrement</t>
  </si>
  <si>
    <t>Crearea unui centru cultural comunitar polivalent în s. Bubuieci</t>
  </si>
  <si>
    <t>Program de stabilizare a terenurilor și împădurire anti-erozională</t>
  </si>
  <si>
    <t>Extinderea spațiilor verzi și crearea coridoarelor ecologice</t>
  </si>
  <si>
    <t>Prioritatea 4. Dezvoltare socială și securitate publică</t>
  </si>
  <si>
    <t>Modernizarea sistemului de gestionare a apelor pluviale</t>
  </si>
  <si>
    <t>Prioritatea 5. Protecția mediului și reziliență climatică</t>
  </si>
  <si>
    <t>Utilizarea instrumentelor noi pentru finanțarea proiectelor de dezvoltare locală</t>
  </si>
  <si>
    <t>Creșterea siguranței  și securității publice</t>
  </si>
  <si>
    <t>1.2.</t>
  </si>
  <si>
    <t>1.3.</t>
  </si>
  <si>
    <t>Inventarierea patrimoniului public și administrare activă a acestuia</t>
  </si>
  <si>
    <t>1.4.</t>
  </si>
  <si>
    <t>1.5.</t>
  </si>
  <si>
    <t>Îmbunătățirea gestionării fondului locativ</t>
  </si>
  <si>
    <t>1.6.</t>
  </si>
  <si>
    <t>Consolidarea planificării urbane</t>
  </si>
  <si>
    <t>1.7.</t>
  </si>
  <si>
    <t>Prioritatea 2: Dezvoltare economică</t>
  </si>
  <si>
    <t>Crearea unui Parc Economic Peri-urban Mixt: Logistică, Industrie Ușoară și Servicii Inovative</t>
  </si>
  <si>
    <t>2.2.</t>
  </si>
  <si>
    <t>Dezvoltarea agriculturii peri- urbane sustenabile</t>
  </si>
  <si>
    <t>2.3.</t>
  </si>
  <si>
    <t>2.4.</t>
  </si>
  <si>
    <t>Elaborarea și implementarea unui program de atragerea investițiilor și a noilor antreprenori rezidenți</t>
  </si>
  <si>
    <t>Prioritatea 3: Dezvoltarea infrastructurii edilitare și a mobilității urbane</t>
  </si>
  <si>
    <t>3.2.</t>
  </si>
  <si>
    <t>3.3.</t>
  </si>
  <si>
    <t>3.4.</t>
  </si>
  <si>
    <t>3.5.</t>
  </si>
  <si>
    <t>3.6.</t>
  </si>
  <si>
    <t>3.7.</t>
  </si>
  <si>
    <t>3.8.</t>
  </si>
  <si>
    <t>4.1.</t>
  </si>
  <si>
    <t>4.2.</t>
  </si>
  <si>
    <t>4.3.</t>
  </si>
  <si>
    <t>4.4.</t>
  </si>
  <si>
    <t>4.5.</t>
  </si>
  <si>
    <t>4.6.</t>
  </si>
  <si>
    <t>Dezvoltarea infrastructurii sportive</t>
  </si>
  <si>
    <t>4.7.</t>
  </si>
  <si>
    <t>4.8.</t>
  </si>
  <si>
    <t>4.9.</t>
  </si>
  <si>
    <t>Gestionarea problemei  câinilor vagabonzi</t>
  </si>
  <si>
    <t>5.1.</t>
  </si>
  <si>
    <t>Elaborarea hărții de risc climatic și introducerea reglementărilor verzi</t>
  </si>
  <si>
    <t>5.2.</t>
  </si>
  <si>
    <t>5.3.</t>
  </si>
  <si>
    <t>5.4.</t>
  </si>
  <si>
    <t>5.5.</t>
  </si>
  <si>
    <t>5.6.</t>
  </si>
  <si>
    <t>1.1.</t>
  </si>
  <si>
    <t>Măsuri</t>
  </si>
  <si>
    <t>nr.</t>
  </si>
  <si>
    <t>Obiectiv Strategic 1</t>
  </si>
  <si>
    <t>Obiectiv Strategic 2</t>
  </si>
  <si>
    <t>Obiectiv Strategic 3</t>
  </si>
  <si>
    <t>Obiectiv Strategic 4</t>
  </si>
  <si>
    <t>1.5. Digitalizarea a minim 80% din serviciile locale, %</t>
  </si>
  <si>
    <t>1.6.Parteneriate valorificate in scopul dezvoltării comunei, număr</t>
  </si>
  <si>
    <t>2.6. Număr de locuri de muncă noi create, număr</t>
  </si>
  <si>
    <t>2.7.Nivel de satisfacție al locuitorilor &gt; 80%.</t>
  </si>
  <si>
    <t>3.3.Tineri mai activi în viața comunitară, %</t>
  </si>
  <si>
    <t>3.2.Locuri de muncă pentru tineri, număr</t>
  </si>
  <si>
    <t>3.1.  Programe permanente noi destinate tinerilor , număr</t>
  </si>
  <si>
    <t>3.5.Rata tinerilor satisfăcuți cu oportunitățile locale, %</t>
  </si>
  <si>
    <t>2.8. Servicii medicinale nou create in comunitate, număr</t>
  </si>
  <si>
    <t>2.8.Capacități crescute ale instituțiilor de educație timpurie, %</t>
  </si>
  <si>
    <t>4.1. Suprafața de spații verzi majorată , ha</t>
  </si>
  <si>
    <t>2.9. Crescută suprafață zonelor amenajate pentru sport , m2</t>
  </si>
  <si>
    <t>4.2. Exstinse zonele pentru agrement și recreere , ha</t>
  </si>
  <si>
    <t>4.4. Suprafața terenurilor protejate de degradare, ha</t>
  </si>
  <si>
    <t>4.5. Capacitatea de producere a energiei regenerabile  instalată în localitate, Kw</t>
  </si>
  <si>
    <t>1.7.Grad crescut de valorificare a patrimoniului public,%</t>
  </si>
  <si>
    <t>4.3. Eficiența energetică crecută în clădirile publice, %</t>
  </si>
  <si>
    <t>1.8.Creșterea bazei impozabile a comunei, număr salariați/rezidenți noi</t>
  </si>
  <si>
    <t>2.1. Acces la apă și canalizare, %</t>
  </si>
  <si>
    <t>2.3.Modernizarea  iluminatul public cu LED , %</t>
  </si>
  <si>
    <t>2.2.Grad de Modernizare a  drumurilor locale, %</t>
  </si>
  <si>
    <t>2.4. locuitori la maximum 500 m de transport public, %</t>
  </si>
  <si>
    <t>2.5.Redus timpul mediu de navetă, %;</t>
  </si>
  <si>
    <t>2.9.Capacități crescute ale instituțiilor de învățământ școlar, %</t>
  </si>
  <si>
    <t>3.4.Creat suport pentru tinerii antreprenori, număr de instituții de suport</t>
  </si>
  <si>
    <t>1.1. Dublarea bugetului local, mii lei</t>
  </si>
  <si>
    <t>1.2.Crescute veniturile proprii în bugetul local , mii lei</t>
  </si>
  <si>
    <t>1.3. Atrase fonduri externe în dezvoltarea comunei, mii lei</t>
  </si>
  <si>
    <t>1.4.Atrase investiții private în comună, mii lei</t>
  </si>
  <si>
    <t>1.8.</t>
  </si>
  <si>
    <t>2.1.</t>
  </si>
  <si>
    <t>3.1.</t>
  </si>
  <si>
    <t>Total 2026-2030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</si>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</sst>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L_-;\-* #,##0.00\ _L_-;_-* &quot;-&quot;??\ _L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0" fontId="5" fillId="4" borderId="2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vertical="top" wrapText="1"/>
    </xf>
    <xf numFmtId="0" fontId="5" fillId="7" borderId="12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vertical="top" wrapText="1"/>
    </xf>
    <xf numFmtId="0" fontId="5" fillId="5" borderId="12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4" fillId="3" borderId="11" xfId="1" applyFont="1" applyFill="1" applyBorder="1" applyAlignment="1">
      <alignment horizontal="center"/>
    </xf>
    <xf numFmtId="165" fontId="4" fillId="3" borderId="1" xfId="1" applyFont="1" applyFill="1" applyBorder="1" applyAlignment="1">
      <alignment horizontal="center"/>
    </xf>
    <xf numFmtId="165" fontId="4" fillId="3" borderId="12" xfId="1" applyFont="1" applyFill="1" applyBorder="1" applyAlignment="1">
      <alignment horizontal="center"/>
    </xf>
    <xf numFmtId="0" fontId="6" fillId="0" borderId="1" xfId="0" applyFont="1" applyBorder="1" applyAlignment="1">
      <alignment horizontal="justify" vertical="center" wrapText="1"/>
    </xf>
    <xf numFmtId="0" fontId="0" fillId="8" borderId="1" xfId="0" applyFill="1" applyBorder="1"/>
    <xf numFmtId="0" fontId="2" fillId="8" borderId="7" xfId="0" applyFont="1" applyFill="1" applyBorder="1" applyAlignment="1">
      <alignment horizontal="justify" vertical="center" wrapText="1"/>
    </xf>
    <xf numFmtId="165" fontId="5" fillId="8" borderId="13" xfId="1" applyFont="1" applyFill="1" applyBorder="1" applyAlignment="1">
      <alignment horizontal="center"/>
    </xf>
    <xf numFmtId="165" fontId="5" fillId="8" borderId="14" xfId="1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0" fillId="8" borderId="0" xfId="0" applyFill="1"/>
    <xf numFmtId="0" fontId="2" fillId="8" borderId="3" xfId="0" applyFont="1" applyFill="1" applyBorder="1" applyAlignment="1">
      <alignment horizontal="justify" vertical="center" wrapText="1"/>
    </xf>
    <xf numFmtId="165" fontId="4" fillId="8" borderId="4" xfId="1" applyFont="1" applyFill="1" applyBorder="1"/>
    <xf numFmtId="16" fontId="6" fillId="0" borderId="1" xfId="0" applyNumberFormat="1" applyFont="1" applyBorder="1" applyAlignment="1">
      <alignment horizontal="justify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94A3-2353-4239-A147-E2ABD7D2AD27}">
  <dimension ref="A1:AE46"/>
  <sheetViews>
    <sheetView tabSelected="1" workbookViewId="0">
      <selection activeCell="B8" sqref="B8"/>
    </sheetView>
  </sheetViews>
  <sheetFormatPr defaultRowHeight="14.5" x14ac:dyDescent="0.35"/>
  <cols>
    <col min="2" max="2" width="50.1796875" customWidth="1"/>
    <col min="3" max="3" width="11.08984375" style="4" customWidth="1"/>
    <col min="4" max="4" width="11" style="4" customWidth="1"/>
    <col min="5" max="5" width="12.36328125" style="4" bestFit="1" customWidth="1"/>
    <col min="6" max="6" width="10.81640625" style="4" customWidth="1"/>
    <col min="7" max="7" width="8.90625" style="4"/>
    <col min="8" max="8" width="8.7265625" style="4"/>
    <col min="9" max="9" width="9.26953125" style="4" customWidth="1"/>
    <col min="10" max="10" width="8.90625" style="4"/>
    <col min="11" max="14" width="8.90625"/>
    <col min="21" max="21" width="8.90625"/>
    <col min="22" max="26" width="8.90625" style="4"/>
    <col min="27" max="30" width="8.90625"/>
    <col min="31" max="31" width="11.26953125" customWidth="1"/>
    <col min="32" max="32" width="8.90625"/>
  </cols>
  <sheetData>
    <row r="1" spans="1:31" s="3" customFormat="1" ht="10.5" x14ac:dyDescent="0.25">
      <c r="A1" s="7" t="s">
        <v>73</v>
      </c>
      <c r="B1" s="13" t="s">
        <v>72</v>
      </c>
      <c r="C1" s="17" t="s">
        <v>74</v>
      </c>
      <c r="D1" s="18"/>
      <c r="E1" s="18"/>
      <c r="F1" s="18"/>
      <c r="G1" s="18"/>
      <c r="H1" s="18"/>
      <c r="I1" s="18"/>
      <c r="J1" s="19"/>
      <c r="K1" s="27" t="s">
        <v>75</v>
      </c>
      <c r="L1" s="28"/>
      <c r="M1" s="28"/>
      <c r="N1" s="28"/>
      <c r="O1" s="28"/>
      <c r="P1" s="28"/>
      <c r="Q1" s="28"/>
      <c r="R1" s="28"/>
      <c r="S1" s="28"/>
      <c r="T1" s="28"/>
      <c r="U1" s="29"/>
      <c r="V1" s="22" t="s">
        <v>76</v>
      </c>
      <c r="W1" s="23"/>
      <c r="X1" s="23"/>
      <c r="Y1" s="23"/>
      <c r="Z1" s="24"/>
      <c r="AA1" s="17" t="s">
        <v>77</v>
      </c>
      <c r="AB1" s="18"/>
      <c r="AC1" s="18"/>
      <c r="AD1" s="18"/>
      <c r="AE1" s="19"/>
    </row>
    <row r="2" spans="1:31" s="3" customFormat="1" ht="84" x14ac:dyDescent="0.25">
      <c r="A2" s="8"/>
      <c r="B2" s="14"/>
      <c r="C2" s="20" t="s">
        <v>103</v>
      </c>
      <c r="D2" s="12" t="s">
        <v>104</v>
      </c>
      <c r="E2" s="12" t="s">
        <v>105</v>
      </c>
      <c r="F2" s="12" t="s">
        <v>106</v>
      </c>
      <c r="G2" s="12" t="s">
        <v>78</v>
      </c>
      <c r="H2" s="12" t="s">
        <v>79</v>
      </c>
      <c r="I2" s="12" t="s">
        <v>93</v>
      </c>
      <c r="J2" s="21" t="s">
        <v>95</v>
      </c>
      <c r="K2" s="30" t="s">
        <v>96</v>
      </c>
      <c r="L2" s="10" t="s">
        <v>98</v>
      </c>
      <c r="M2" s="10" t="s">
        <v>97</v>
      </c>
      <c r="N2" s="10" t="s">
        <v>99</v>
      </c>
      <c r="O2" s="10" t="s">
        <v>100</v>
      </c>
      <c r="P2" s="10" t="s">
        <v>80</v>
      </c>
      <c r="Q2" s="10" t="s">
        <v>81</v>
      </c>
      <c r="R2" s="10" t="s">
        <v>87</v>
      </c>
      <c r="S2" s="10" t="s">
        <v>101</v>
      </c>
      <c r="T2" s="10" t="s">
        <v>86</v>
      </c>
      <c r="U2" s="31" t="s">
        <v>89</v>
      </c>
      <c r="V2" s="25" t="s">
        <v>84</v>
      </c>
      <c r="W2" s="11" t="s">
        <v>83</v>
      </c>
      <c r="X2" s="11" t="s">
        <v>82</v>
      </c>
      <c r="Y2" s="11" t="s">
        <v>102</v>
      </c>
      <c r="Z2" s="26" t="s">
        <v>85</v>
      </c>
      <c r="AA2" s="20" t="s">
        <v>88</v>
      </c>
      <c r="AB2" s="12" t="s">
        <v>90</v>
      </c>
      <c r="AC2" s="12" t="s">
        <v>94</v>
      </c>
      <c r="AD2" s="12" t="s">
        <v>91</v>
      </c>
      <c r="AE2" s="21" t="s">
        <v>92</v>
      </c>
    </row>
    <row r="3" spans="1:31" x14ac:dyDescent="0.35">
      <c r="A3" s="9" t="s">
        <v>19</v>
      </c>
      <c r="B3" s="15"/>
      <c r="C3" s="32"/>
      <c r="D3" s="33"/>
      <c r="E3" s="33"/>
      <c r="F3" s="33"/>
      <c r="G3" s="33"/>
      <c r="H3" s="33"/>
      <c r="I3" s="33"/>
      <c r="J3" s="34"/>
      <c r="K3" s="35"/>
      <c r="L3" s="36"/>
      <c r="M3" s="36"/>
      <c r="N3" s="36"/>
      <c r="O3" s="36"/>
      <c r="P3" s="36"/>
      <c r="Q3" s="36"/>
      <c r="R3" s="36"/>
      <c r="S3" s="36"/>
      <c r="T3" s="36"/>
      <c r="U3" s="37"/>
      <c r="V3" s="32"/>
      <c r="W3" s="33"/>
      <c r="X3" s="33"/>
      <c r="Y3" s="33"/>
      <c r="Z3" s="34"/>
      <c r="AA3" s="35"/>
      <c r="AB3" s="36"/>
      <c r="AC3" s="36"/>
      <c r="AD3" s="36"/>
      <c r="AE3" s="37"/>
    </row>
    <row r="4" spans="1:31" ht="24" x14ac:dyDescent="0.35">
      <c r="A4" s="52" t="s">
        <v>71</v>
      </c>
      <c r="B4" s="16" t="s">
        <v>0</v>
      </c>
      <c r="C4" s="38">
        <v>8000</v>
      </c>
      <c r="D4" s="39">
        <v>200</v>
      </c>
      <c r="E4" s="39">
        <v>8000</v>
      </c>
      <c r="F4" s="39"/>
      <c r="G4" s="33"/>
      <c r="H4" s="33">
        <v>4</v>
      </c>
      <c r="I4" s="33"/>
      <c r="J4" s="34"/>
      <c r="K4" s="35"/>
      <c r="L4" s="36"/>
      <c r="M4" s="36"/>
      <c r="N4" s="36"/>
      <c r="O4" s="36"/>
      <c r="P4" s="36">
        <v>4</v>
      </c>
      <c r="Q4" s="36"/>
      <c r="R4" s="36"/>
      <c r="S4" s="36"/>
      <c r="T4" s="36"/>
      <c r="U4" s="37"/>
      <c r="V4" s="32"/>
      <c r="W4" s="33"/>
      <c r="X4" s="33"/>
      <c r="Y4" s="33"/>
      <c r="Z4" s="34"/>
      <c r="AA4" s="35"/>
      <c r="AB4" s="36"/>
      <c r="AC4" s="36"/>
      <c r="AD4" s="36"/>
      <c r="AE4" s="37"/>
    </row>
    <row r="5" spans="1:31" x14ac:dyDescent="0.35">
      <c r="A5" s="41" t="s">
        <v>29</v>
      </c>
      <c r="B5" s="16" t="s">
        <v>2</v>
      </c>
      <c r="C5" s="38"/>
      <c r="D5" s="39"/>
      <c r="E5" s="39"/>
      <c r="F5" s="39"/>
      <c r="G5" s="33">
        <v>80</v>
      </c>
      <c r="H5" s="33"/>
      <c r="I5" s="33"/>
      <c r="J5" s="34"/>
      <c r="K5" s="35"/>
      <c r="L5" s="36"/>
      <c r="M5" s="36"/>
      <c r="N5" s="36"/>
      <c r="O5" s="36"/>
      <c r="P5" s="36"/>
      <c r="Q5" s="36"/>
      <c r="R5" s="36"/>
      <c r="S5" s="36"/>
      <c r="T5" s="36"/>
      <c r="U5" s="37"/>
      <c r="V5" s="32"/>
      <c r="W5" s="33"/>
      <c r="X5" s="33"/>
      <c r="Y5" s="33"/>
      <c r="Z5" s="34"/>
      <c r="AA5" s="35"/>
      <c r="AB5" s="36"/>
      <c r="AC5" s="36"/>
      <c r="AD5" s="36"/>
      <c r="AE5" s="37"/>
    </row>
    <row r="6" spans="1:31" x14ac:dyDescent="0.35">
      <c r="A6" s="41" t="s">
        <v>30</v>
      </c>
      <c r="B6" s="16" t="s">
        <v>31</v>
      </c>
      <c r="C6" s="38"/>
      <c r="D6" s="39"/>
      <c r="E6" s="39"/>
      <c r="F6" s="39"/>
      <c r="G6" s="33"/>
      <c r="H6" s="33"/>
      <c r="I6" s="33">
        <v>5</v>
      </c>
      <c r="J6" s="34"/>
      <c r="K6" s="35"/>
      <c r="L6" s="36"/>
      <c r="M6" s="36"/>
      <c r="N6" s="36"/>
      <c r="O6" s="36"/>
      <c r="P6" s="36"/>
      <c r="Q6" s="36">
        <v>5</v>
      </c>
      <c r="R6" s="36"/>
      <c r="S6" s="36"/>
      <c r="T6" s="36"/>
      <c r="U6" s="37"/>
      <c r="V6" s="32"/>
      <c r="W6" s="33"/>
      <c r="X6" s="33"/>
      <c r="Y6" s="33"/>
      <c r="Z6" s="34"/>
      <c r="AA6" s="35"/>
      <c r="AB6" s="36"/>
      <c r="AC6" s="36"/>
      <c r="AD6" s="36"/>
      <c r="AE6" s="37"/>
    </row>
    <row r="7" spans="1:31" x14ac:dyDescent="0.35">
      <c r="A7" s="41" t="s">
        <v>32</v>
      </c>
      <c r="B7" s="16" t="s">
        <v>1</v>
      </c>
      <c r="C7" s="38">
        <f>D7</f>
        <v>2000</v>
      </c>
      <c r="D7" s="39">
        <v>2000</v>
      </c>
      <c r="E7" s="39"/>
      <c r="F7" s="39"/>
      <c r="G7" s="33"/>
      <c r="H7" s="33"/>
      <c r="I7" s="33"/>
      <c r="J7" s="34"/>
      <c r="K7" s="35"/>
      <c r="L7" s="36"/>
      <c r="M7" s="36"/>
      <c r="N7" s="36"/>
      <c r="O7" s="36"/>
      <c r="P7" s="36"/>
      <c r="Q7" s="36"/>
      <c r="R7" s="36"/>
      <c r="S7" s="36"/>
      <c r="T7" s="36"/>
      <c r="U7" s="37"/>
      <c r="V7" s="32"/>
      <c r="W7" s="33"/>
      <c r="X7" s="33"/>
      <c r="Y7" s="33"/>
      <c r="Z7" s="34"/>
      <c r="AA7" s="35"/>
      <c r="AB7" s="36"/>
      <c r="AC7" s="36"/>
      <c r="AD7" s="36"/>
      <c r="AE7" s="37"/>
    </row>
    <row r="8" spans="1:31" x14ac:dyDescent="0.35">
      <c r="A8" s="41" t="s">
        <v>33</v>
      </c>
      <c r="B8" s="16" t="s">
        <v>34</v>
      </c>
      <c r="C8" s="38"/>
      <c r="D8" s="39"/>
      <c r="E8" s="39"/>
      <c r="F8" s="39"/>
      <c r="G8" s="33"/>
      <c r="H8" s="33"/>
      <c r="I8" s="33"/>
      <c r="J8" s="34"/>
      <c r="K8" s="35"/>
      <c r="L8" s="36"/>
      <c r="M8" s="36"/>
      <c r="N8" s="36"/>
      <c r="O8" s="36"/>
      <c r="P8" s="36"/>
      <c r="Q8" s="36">
        <v>5</v>
      </c>
      <c r="R8" s="36"/>
      <c r="S8" s="36"/>
      <c r="T8" s="36"/>
      <c r="U8" s="37"/>
      <c r="V8" s="32"/>
      <c r="W8" s="33"/>
      <c r="X8" s="33"/>
      <c r="Y8" s="33"/>
      <c r="Z8" s="34"/>
      <c r="AA8" s="35"/>
      <c r="AB8" s="36">
        <v>0.75</v>
      </c>
      <c r="AC8" s="36"/>
      <c r="AD8" s="36"/>
      <c r="AE8" s="37"/>
    </row>
    <row r="9" spans="1:31" x14ac:dyDescent="0.35">
      <c r="A9" s="41" t="s">
        <v>35</v>
      </c>
      <c r="B9" s="16" t="s">
        <v>36</v>
      </c>
      <c r="C9" s="38"/>
      <c r="D9" s="39"/>
      <c r="E9" s="39"/>
      <c r="F9" s="39"/>
      <c r="G9" s="33"/>
      <c r="H9" s="33"/>
      <c r="I9" s="33"/>
      <c r="J9" s="34"/>
      <c r="K9" s="35"/>
      <c r="L9" s="36"/>
      <c r="M9" s="36"/>
      <c r="N9" s="36"/>
      <c r="O9" s="36"/>
      <c r="P9" s="36"/>
      <c r="Q9" s="36">
        <v>5</v>
      </c>
      <c r="R9" s="36"/>
      <c r="S9" s="36"/>
      <c r="T9" s="36"/>
      <c r="U9" s="37"/>
      <c r="V9" s="32"/>
      <c r="W9" s="33"/>
      <c r="X9" s="33"/>
      <c r="Y9" s="33"/>
      <c r="Z9" s="34"/>
      <c r="AA9" s="35"/>
      <c r="AB9" s="36"/>
      <c r="AC9" s="36"/>
      <c r="AD9" s="36"/>
      <c r="AE9" s="37"/>
    </row>
    <row r="10" spans="1:31" x14ac:dyDescent="0.35">
      <c r="A10" s="41" t="s">
        <v>37</v>
      </c>
      <c r="B10" s="16" t="s">
        <v>3</v>
      </c>
      <c r="C10" s="38">
        <f>E10</f>
        <v>4000</v>
      </c>
      <c r="D10" s="39">
        <v>100</v>
      </c>
      <c r="E10" s="39">
        <v>4000</v>
      </c>
      <c r="F10" s="39"/>
      <c r="G10" s="33"/>
      <c r="H10" s="33">
        <v>4</v>
      </c>
      <c r="I10" s="33"/>
      <c r="J10" s="34"/>
      <c r="K10" s="35"/>
      <c r="L10" s="36"/>
      <c r="M10" s="36"/>
      <c r="N10" s="36"/>
      <c r="O10" s="36"/>
      <c r="P10" s="36"/>
      <c r="Q10" s="36"/>
      <c r="R10" s="36"/>
      <c r="S10" s="36"/>
      <c r="T10" s="36"/>
      <c r="U10" s="37"/>
      <c r="V10" s="32"/>
      <c r="W10" s="33"/>
      <c r="X10" s="33"/>
      <c r="Y10" s="33"/>
      <c r="Z10" s="34"/>
      <c r="AA10" s="35"/>
      <c r="AB10" s="36"/>
      <c r="AC10" s="36"/>
      <c r="AD10" s="36"/>
      <c r="AE10" s="37"/>
    </row>
    <row r="11" spans="1:31" ht="24" x14ac:dyDescent="0.35">
      <c r="A11" s="41" t="s">
        <v>107</v>
      </c>
      <c r="B11" s="16" t="s">
        <v>27</v>
      </c>
      <c r="C11" s="38">
        <v>10000</v>
      </c>
      <c r="D11" s="39"/>
      <c r="E11" s="39"/>
      <c r="F11" s="39"/>
      <c r="G11" s="33"/>
      <c r="H11" s="33"/>
      <c r="I11" s="33"/>
      <c r="J11" s="34"/>
      <c r="K11" s="35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2"/>
      <c r="W11" s="33"/>
      <c r="X11" s="33"/>
      <c r="Y11" s="33"/>
      <c r="Z11" s="34"/>
      <c r="AA11" s="35"/>
      <c r="AB11" s="36"/>
      <c r="AC11" s="36"/>
      <c r="AD11" s="36"/>
      <c r="AE11" s="37"/>
    </row>
    <row r="12" spans="1:31" x14ac:dyDescent="0.35">
      <c r="A12" s="9" t="s">
        <v>38</v>
      </c>
      <c r="B12" s="15"/>
      <c r="C12" s="32"/>
      <c r="D12" s="33"/>
      <c r="E12" s="33"/>
      <c r="F12" s="33"/>
      <c r="G12" s="33"/>
      <c r="H12" s="33"/>
      <c r="I12" s="33"/>
      <c r="J12" s="34"/>
      <c r="K12" s="35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2"/>
      <c r="W12" s="33"/>
      <c r="X12" s="33"/>
      <c r="Y12" s="33"/>
      <c r="Z12" s="34"/>
      <c r="AA12" s="35"/>
      <c r="AB12" s="36"/>
      <c r="AC12" s="36"/>
      <c r="AD12" s="36"/>
      <c r="AE12" s="37"/>
    </row>
    <row r="13" spans="1:31" ht="24" x14ac:dyDescent="0.35">
      <c r="A13" s="1" t="s">
        <v>108</v>
      </c>
      <c r="B13" s="16" t="s">
        <v>39</v>
      </c>
      <c r="C13" s="38">
        <f>31000+D13</f>
        <v>52420</v>
      </c>
      <c r="D13" s="39">
        <f>420+5000+14000+1000+1000</f>
        <v>21420</v>
      </c>
      <c r="E13" s="39"/>
      <c r="F13" s="39">
        <f>10*20000</f>
        <v>200000</v>
      </c>
      <c r="G13" s="39"/>
      <c r="H13" s="39"/>
      <c r="I13" s="33">
        <v>50</v>
      </c>
      <c r="J13" s="40">
        <v>300</v>
      </c>
      <c r="K13" s="35"/>
      <c r="L13" s="36"/>
      <c r="M13" s="36"/>
      <c r="N13" s="36"/>
      <c r="O13" s="36"/>
      <c r="P13" s="36">
        <v>600</v>
      </c>
      <c r="Q13" s="36"/>
      <c r="R13" s="36"/>
      <c r="S13" s="36"/>
      <c r="T13" s="36"/>
      <c r="U13" s="37"/>
      <c r="V13" s="32"/>
      <c r="W13" s="33">
        <v>300</v>
      </c>
      <c r="X13" s="33"/>
      <c r="Y13" s="33">
        <v>1</v>
      </c>
      <c r="Z13" s="34">
        <v>20</v>
      </c>
      <c r="AA13" s="35"/>
      <c r="AB13" s="36"/>
      <c r="AC13" s="36"/>
      <c r="AD13" s="36"/>
      <c r="AE13" s="37"/>
    </row>
    <row r="14" spans="1:31" x14ac:dyDescent="0.35">
      <c r="A14" s="1" t="s">
        <v>40</v>
      </c>
      <c r="B14" s="16" t="s">
        <v>41</v>
      </c>
      <c r="C14" s="38">
        <f>5000+D14</f>
        <v>6170</v>
      </c>
      <c r="D14" s="39">
        <v>1170</v>
      </c>
      <c r="E14" s="39"/>
      <c r="F14" s="39">
        <v>20000</v>
      </c>
      <c r="G14" s="39"/>
      <c r="H14" s="39"/>
      <c r="I14" s="33">
        <v>10</v>
      </c>
      <c r="J14" s="40">
        <v>10</v>
      </c>
      <c r="K14" s="35"/>
      <c r="L14" s="36"/>
      <c r="M14" s="36"/>
      <c r="N14" s="36"/>
      <c r="O14" s="36"/>
      <c r="P14" s="36">
        <v>20</v>
      </c>
      <c r="Q14" s="36"/>
      <c r="R14" s="36"/>
      <c r="S14" s="36"/>
      <c r="T14" s="36"/>
      <c r="U14" s="37"/>
      <c r="V14" s="32"/>
      <c r="W14" s="33"/>
      <c r="X14" s="33"/>
      <c r="Y14" s="33">
        <v>1</v>
      </c>
      <c r="Z14" s="34">
        <v>20</v>
      </c>
      <c r="AA14" s="35"/>
      <c r="AB14" s="36"/>
      <c r="AC14" s="36"/>
      <c r="AD14" s="36"/>
      <c r="AE14" s="37"/>
    </row>
    <row r="15" spans="1:31" ht="24" x14ac:dyDescent="0.35">
      <c r="A15" s="1" t="s">
        <v>42</v>
      </c>
      <c r="B15" s="16" t="s">
        <v>4</v>
      </c>
      <c r="C15" s="38">
        <f>D15</f>
        <v>1072</v>
      </c>
      <c r="D15" s="39">
        <f>30+42+1000</f>
        <v>1072</v>
      </c>
      <c r="E15" s="39"/>
      <c r="F15" s="39">
        <v>80000</v>
      </c>
      <c r="G15" s="39"/>
      <c r="H15" s="39"/>
      <c r="I15" s="39"/>
      <c r="J15" s="40">
        <v>50</v>
      </c>
      <c r="K15" s="35"/>
      <c r="L15" s="36"/>
      <c r="M15" s="36"/>
      <c r="N15" s="36"/>
      <c r="O15" s="36"/>
      <c r="P15" s="36">
        <v>20</v>
      </c>
      <c r="Q15" s="36"/>
      <c r="R15" s="36"/>
      <c r="S15" s="36"/>
      <c r="T15" s="36"/>
      <c r="U15" s="37"/>
      <c r="V15" s="32"/>
      <c r="W15" s="33">
        <v>15</v>
      </c>
      <c r="X15" s="33"/>
      <c r="Y15" s="33">
        <v>1</v>
      </c>
      <c r="Z15" s="34">
        <v>20</v>
      </c>
      <c r="AA15" s="35"/>
      <c r="AB15" s="36"/>
      <c r="AC15" s="36"/>
      <c r="AD15" s="36"/>
      <c r="AE15" s="37"/>
    </row>
    <row r="16" spans="1:31" ht="24" x14ac:dyDescent="0.35">
      <c r="A16" s="1" t="s">
        <v>43</v>
      </c>
      <c r="B16" s="16" t="s">
        <v>44</v>
      </c>
      <c r="C16" s="38">
        <f>D16</f>
        <v>10000</v>
      </c>
      <c r="D16" s="39">
        <f>5000+5000</f>
        <v>10000</v>
      </c>
      <c r="E16" s="39"/>
      <c r="F16" s="39"/>
      <c r="G16" s="39"/>
      <c r="H16" s="39"/>
      <c r="I16" s="39"/>
      <c r="J16" s="40">
        <v>300</v>
      </c>
      <c r="K16" s="35"/>
      <c r="L16" s="36"/>
      <c r="M16" s="36"/>
      <c r="N16" s="36"/>
      <c r="O16" s="36"/>
      <c r="P16" s="36"/>
      <c r="Q16" s="36"/>
      <c r="R16" s="36"/>
      <c r="S16" s="36"/>
      <c r="T16" s="36"/>
      <c r="U16" s="37"/>
      <c r="V16" s="32"/>
      <c r="W16" s="33"/>
      <c r="X16" s="33"/>
      <c r="Y16" s="33"/>
      <c r="Z16" s="34"/>
      <c r="AA16" s="35"/>
      <c r="AB16" s="36"/>
      <c r="AC16" s="36"/>
      <c r="AD16" s="36"/>
      <c r="AE16" s="37"/>
    </row>
    <row r="17" spans="1:31" x14ac:dyDescent="0.35">
      <c r="A17" s="9" t="s">
        <v>45</v>
      </c>
      <c r="B17" s="15"/>
      <c r="C17" s="32"/>
      <c r="D17" s="33"/>
      <c r="E17" s="33"/>
      <c r="F17" s="33"/>
      <c r="G17" s="33"/>
      <c r="H17" s="33"/>
      <c r="I17" s="33"/>
      <c r="J17" s="34"/>
      <c r="K17" s="35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32"/>
      <c r="W17" s="33"/>
      <c r="X17" s="33"/>
      <c r="Y17" s="33"/>
      <c r="Z17" s="34"/>
      <c r="AA17" s="35"/>
      <c r="AB17" s="36"/>
      <c r="AC17" s="36"/>
      <c r="AD17" s="36"/>
      <c r="AE17" s="37"/>
    </row>
    <row r="18" spans="1:31" x14ac:dyDescent="0.35">
      <c r="A18" s="41" t="s">
        <v>109</v>
      </c>
      <c r="B18" s="16" t="s">
        <v>18</v>
      </c>
      <c r="C18" s="38">
        <v>40000</v>
      </c>
      <c r="D18" s="39"/>
      <c r="E18" s="39">
        <v>40000</v>
      </c>
      <c r="F18" s="39"/>
      <c r="G18" s="39"/>
      <c r="H18" s="39"/>
      <c r="I18" s="39"/>
      <c r="J18" s="40"/>
      <c r="K18" s="35">
        <v>100</v>
      </c>
      <c r="L18" s="36"/>
      <c r="M18" s="36"/>
      <c r="N18" s="36"/>
      <c r="O18" s="36"/>
      <c r="P18" s="36"/>
      <c r="Q18" s="36"/>
      <c r="R18" s="36"/>
      <c r="S18" s="36"/>
      <c r="T18" s="36"/>
      <c r="U18" s="37"/>
      <c r="V18" s="32"/>
      <c r="W18" s="33"/>
      <c r="X18" s="33"/>
      <c r="Y18" s="33"/>
      <c r="Z18" s="34"/>
      <c r="AA18" s="35"/>
      <c r="AB18" s="36"/>
      <c r="AC18" s="36"/>
      <c r="AD18" s="36"/>
      <c r="AE18" s="37"/>
    </row>
    <row r="19" spans="1:31" x14ac:dyDescent="0.35">
      <c r="A19" s="41" t="s">
        <v>46</v>
      </c>
      <c r="B19" s="16" t="s">
        <v>5</v>
      </c>
      <c r="C19" s="38">
        <v>20000</v>
      </c>
      <c r="D19" s="39"/>
      <c r="E19" s="39">
        <v>20000</v>
      </c>
      <c r="F19" s="39"/>
      <c r="G19" s="39"/>
      <c r="H19" s="39"/>
      <c r="I19" s="39"/>
      <c r="J19" s="40"/>
      <c r="K19" s="35">
        <v>80</v>
      </c>
      <c r="L19" s="36"/>
      <c r="M19" s="36"/>
      <c r="N19" s="36"/>
      <c r="O19" s="36"/>
      <c r="P19" s="36"/>
      <c r="Q19" s="36"/>
      <c r="R19" s="36"/>
      <c r="S19" s="36"/>
      <c r="T19" s="36"/>
      <c r="U19" s="37"/>
      <c r="V19" s="32"/>
      <c r="W19" s="33"/>
      <c r="X19" s="33"/>
      <c r="Y19" s="33"/>
      <c r="Z19" s="34"/>
      <c r="AA19" s="35"/>
      <c r="AB19" s="36"/>
      <c r="AC19" s="36"/>
      <c r="AD19" s="36"/>
      <c r="AE19" s="37"/>
    </row>
    <row r="20" spans="1:31" x14ac:dyDescent="0.35">
      <c r="A20" s="41" t="s">
        <v>47</v>
      </c>
      <c r="B20" s="16" t="s">
        <v>6</v>
      </c>
      <c r="C20" s="38">
        <v>5000</v>
      </c>
      <c r="D20" s="39"/>
      <c r="E20" s="39">
        <v>5000</v>
      </c>
      <c r="F20" s="39"/>
      <c r="G20" s="39"/>
      <c r="H20" s="39"/>
      <c r="I20" s="39"/>
      <c r="J20" s="40"/>
      <c r="K20" s="35"/>
      <c r="L20" s="36"/>
      <c r="M20" s="36">
        <v>50</v>
      </c>
      <c r="N20" s="36"/>
      <c r="O20" s="36"/>
      <c r="P20" s="36"/>
      <c r="Q20" s="36"/>
      <c r="R20" s="36"/>
      <c r="S20" s="36"/>
      <c r="T20" s="36"/>
      <c r="U20" s="37"/>
      <c r="V20" s="32"/>
      <c r="W20" s="33"/>
      <c r="X20" s="33"/>
      <c r="Y20" s="33"/>
      <c r="Z20" s="34"/>
      <c r="AA20" s="35"/>
      <c r="AB20" s="36"/>
      <c r="AC20" s="36"/>
      <c r="AD20" s="36"/>
      <c r="AE20" s="37"/>
    </row>
    <row r="21" spans="1:31" x14ac:dyDescent="0.35">
      <c r="A21" s="41" t="s">
        <v>48</v>
      </c>
      <c r="B21" s="16" t="s">
        <v>7</v>
      </c>
      <c r="C21" s="38">
        <v>6000</v>
      </c>
      <c r="D21" s="39"/>
      <c r="E21" s="39">
        <v>6000</v>
      </c>
      <c r="F21" s="39"/>
      <c r="G21" s="39"/>
      <c r="H21" s="39"/>
      <c r="I21" s="39"/>
      <c r="J21" s="40"/>
      <c r="K21" s="35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32"/>
      <c r="W21" s="33"/>
      <c r="X21" s="33"/>
      <c r="Y21" s="33"/>
      <c r="Z21" s="34"/>
      <c r="AA21" s="35"/>
      <c r="AB21" s="36"/>
      <c r="AC21" s="36"/>
      <c r="AD21" s="36"/>
      <c r="AE21" s="37"/>
    </row>
    <row r="22" spans="1:31" x14ac:dyDescent="0.35">
      <c r="A22" s="41" t="s">
        <v>49</v>
      </c>
      <c r="B22" s="16" t="s">
        <v>8</v>
      </c>
      <c r="C22" s="38">
        <v>120000</v>
      </c>
      <c r="D22" s="39"/>
      <c r="E22" s="39">
        <v>120000</v>
      </c>
      <c r="F22" s="39"/>
      <c r="G22" s="39"/>
      <c r="H22" s="39"/>
      <c r="I22" s="39"/>
      <c r="J22" s="40"/>
      <c r="K22" s="35"/>
      <c r="L22" s="36">
        <v>37</v>
      </c>
      <c r="M22" s="36"/>
      <c r="N22" s="36"/>
      <c r="O22" s="36"/>
      <c r="P22" s="36"/>
      <c r="Q22" s="36">
        <v>20</v>
      </c>
      <c r="R22" s="36"/>
      <c r="S22" s="36"/>
      <c r="T22" s="36"/>
      <c r="U22" s="37"/>
      <c r="V22" s="32"/>
      <c r="W22" s="33"/>
      <c r="X22" s="33"/>
      <c r="Y22" s="33"/>
      <c r="Z22" s="34"/>
      <c r="AA22" s="35"/>
      <c r="AB22" s="36"/>
      <c r="AC22" s="36"/>
      <c r="AD22" s="36"/>
      <c r="AE22" s="37"/>
    </row>
    <row r="23" spans="1:31" x14ac:dyDescent="0.35">
      <c r="A23" s="41" t="s">
        <v>50</v>
      </c>
      <c r="B23" s="16" t="s">
        <v>9</v>
      </c>
      <c r="C23" s="38">
        <v>13000</v>
      </c>
      <c r="D23" s="39"/>
      <c r="E23" s="39">
        <v>13000</v>
      </c>
      <c r="F23" s="39"/>
      <c r="G23" s="39"/>
      <c r="H23" s="39"/>
      <c r="I23" s="39"/>
      <c r="J23" s="40"/>
      <c r="K23" s="35"/>
      <c r="L23" s="36">
        <v>15</v>
      </c>
      <c r="M23" s="36"/>
      <c r="N23" s="36"/>
      <c r="O23" s="36"/>
      <c r="P23" s="36"/>
      <c r="Q23" s="36"/>
      <c r="R23" s="36"/>
      <c r="S23" s="36"/>
      <c r="T23" s="36"/>
      <c r="U23" s="37"/>
      <c r="V23" s="32"/>
      <c r="W23" s="33"/>
      <c r="X23" s="33"/>
      <c r="Y23" s="33"/>
      <c r="Z23" s="34">
        <v>10</v>
      </c>
      <c r="AA23" s="35"/>
      <c r="AB23" s="36"/>
      <c r="AC23" s="36"/>
      <c r="AD23" s="36"/>
      <c r="AE23" s="37"/>
    </row>
    <row r="24" spans="1:31" x14ac:dyDescent="0.35">
      <c r="A24" s="41" t="s">
        <v>51</v>
      </c>
      <c r="B24" s="16" t="s">
        <v>10</v>
      </c>
      <c r="C24" s="38">
        <v>16000</v>
      </c>
      <c r="D24" s="39"/>
      <c r="E24" s="39">
        <v>16000</v>
      </c>
      <c r="F24" s="39"/>
      <c r="G24" s="39"/>
      <c r="H24" s="39">
        <v>1</v>
      </c>
      <c r="I24" s="39"/>
      <c r="J24" s="40"/>
      <c r="K24" s="35"/>
      <c r="L24" s="36"/>
      <c r="M24" s="36"/>
      <c r="N24" s="36">
        <v>90</v>
      </c>
      <c r="O24" s="36">
        <v>20</v>
      </c>
      <c r="P24" s="36"/>
      <c r="Q24" s="36">
        <v>30</v>
      </c>
      <c r="R24" s="36"/>
      <c r="S24" s="36"/>
      <c r="T24" s="36"/>
      <c r="U24" s="37"/>
      <c r="V24" s="32"/>
      <c r="W24" s="33"/>
      <c r="X24" s="33"/>
      <c r="Y24" s="33"/>
      <c r="Z24" s="34">
        <v>10</v>
      </c>
      <c r="AA24" s="35"/>
      <c r="AB24" s="36"/>
      <c r="AC24" s="36"/>
      <c r="AD24" s="36"/>
      <c r="AE24" s="37"/>
    </row>
    <row r="25" spans="1:31" x14ac:dyDescent="0.35">
      <c r="A25" s="41" t="s">
        <v>52</v>
      </c>
      <c r="B25" s="16" t="s">
        <v>11</v>
      </c>
      <c r="C25" s="38">
        <v>1800</v>
      </c>
      <c r="D25" s="39"/>
      <c r="E25" s="39">
        <v>1800</v>
      </c>
      <c r="F25" s="39"/>
      <c r="G25" s="39"/>
      <c r="H25" s="39">
        <v>1</v>
      </c>
      <c r="I25" s="39"/>
      <c r="J25" s="40"/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7"/>
      <c r="V25" s="32"/>
      <c r="W25" s="33"/>
      <c r="X25" s="33"/>
      <c r="Y25" s="33"/>
      <c r="Z25" s="34"/>
      <c r="AA25" s="35"/>
      <c r="AB25" s="36"/>
      <c r="AC25" s="36"/>
      <c r="AD25" s="36"/>
      <c r="AE25" s="37"/>
    </row>
    <row r="26" spans="1:31" x14ac:dyDescent="0.35">
      <c r="A26" s="9" t="s">
        <v>24</v>
      </c>
      <c r="B26" s="15"/>
      <c r="C26" s="32"/>
      <c r="D26" s="33"/>
      <c r="E26" s="33"/>
      <c r="F26" s="33"/>
      <c r="G26" s="33"/>
      <c r="H26" s="33"/>
      <c r="I26" s="33"/>
      <c r="J26" s="34"/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7"/>
      <c r="V26" s="32"/>
      <c r="W26" s="33"/>
      <c r="X26" s="33"/>
      <c r="Y26" s="33"/>
      <c r="Z26" s="34"/>
      <c r="AA26" s="35"/>
      <c r="AB26" s="36"/>
      <c r="AC26" s="36"/>
      <c r="AD26" s="36"/>
      <c r="AE26" s="37"/>
    </row>
    <row r="27" spans="1:31" x14ac:dyDescent="0.35">
      <c r="A27" s="2" t="s">
        <v>53</v>
      </c>
      <c r="B27" s="16" t="s">
        <v>12</v>
      </c>
      <c r="C27" s="38">
        <f>100000+D27</f>
        <v>101200</v>
      </c>
      <c r="D27" s="39">
        <v>1200</v>
      </c>
      <c r="E27" s="39">
        <v>100000</v>
      </c>
      <c r="F27" s="39"/>
      <c r="G27" s="39"/>
      <c r="H27" s="39"/>
      <c r="I27" s="39"/>
      <c r="J27" s="40"/>
      <c r="K27" s="35"/>
      <c r="L27" s="36"/>
      <c r="M27" s="36"/>
      <c r="N27" s="36"/>
      <c r="O27" s="36"/>
      <c r="P27" s="36">
        <v>50</v>
      </c>
      <c r="Q27" s="36"/>
      <c r="R27" s="36">
        <v>116</v>
      </c>
      <c r="S27" s="36"/>
      <c r="T27" s="36"/>
      <c r="U27" s="37"/>
      <c r="V27" s="32"/>
      <c r="W27" s="33"/>
      <c r="X27" s="33"/>
      <c r="Y27" s="33"/>
      <c r="Z27" s="34"/>
      <c r="AA27" s="35"/>
      <c r="AB27" s="36"/>
      <c r="AC27" s="36"/>
      <c r="AD27" s="36"/>
      <c r="AE27" s="37"/>
    </row>
    <row r="28" spans="1:31" ht="24" x14ac:dyDescent="0.35">
      <c r="A28" s="2" t="s">
        <v>54</v>
      </c>
      <c r="B28" s="16" t="s">
        <v>13</v>
      </c>
      <c r="C28" s="38"/>
      <c r="D28" s="39"/>
      <c r="E28" s="39"/>
      <c r="F28" s="39"/>
      <c r="G28" s="39"/>
      <c r="H28" s="39"/>
      <c r="I28" s="39"/>
      <c r="J28" s="40"/>
      <c r="K28" s="35"/>
      <c r="L28" s="36"/>
      <c r="M28" s="36"/>
      <c r="N28" s="36"/>
      <c r="O28" s="36"/>
      <c r="P28" s="36"/>
      <c r="Q28" s="36"/>
      <c r="R28" s="36"/>
      <c r="S28" s="36">
        <v>30</v>
      </c>
      <c r="T28" s="36"/>
      <c r="U28" s="37"/>
      <c r="V28" s="32"/>
      <c r="W28" s="33"/>
      <c r="X28" s="33"/>
      <c r="Y28" s="33"/>
      <c r="Z28" s="34"/>
      <c r="AA28" s="35"/>
      <c r="AB28" s="36"/>
      <c r="AC28" s="36"/>
      <c r="AD28" s="36"/>
      <c r="AE28" s="37"/>
    </row>
    <row r="29" spans="1:31" x14ac:dyDescent="0.35">
      <c r="A29" s="2" t="s">
        <v>55</v>
      </c>
      <c r="B29" s="16" t="s">
        <v>14</v>
      </c>
      <c r="C29" s="38">
        <v>50000</v>
      </c>
      <c r="D29" s="39">
        <v>1000</v>
      </c>
      <c r="E29" s="39">
        <v>50000</v>
      </c>
      <c r="F29" s="39"/>
      <c r="G29" s="39"/>
      <c r="H29" s="39">
        <v>1</v>
      </c>
      <c r="I29" s="39"/>
      <c r="J29" s="40"/>
      <c r="K29" s="35"/>
      <c r="L29" s="36"/>
      <c r="M29" s="36"/>
      <c r="N29" s="36"/>
      <c r="O29" s="36"/>
      <c r="P29" s="36">
        <v>20</v>
      </c>
      <c r="Q29" s="36"/>
      <c r="R29" s="36"/>
      <c r="S29" s="36"/>
      <c r="T29" s="36">
        <v>7</v>
      </c>
      <c r="U29" s="37"/>
      <c r="V29" s="32"/>
      <c r="W29" s="33"/>
      <c r="X29" s="33"/>
      <c r="Y29" s="33"/>
      <c r="Z29" s="34"/>
      <c r="AA29" s="35"/>
      <c r="AB29" s="36"/>
      <c r="AC29" s="36"/>
      <c r="AD29" s="36"/>
      <c r="AE29" s="37"/>
    </row>
    <row r="30" spans="1:31" ht="24" x14ac:dyDescent="0.35">
      <c r="A30" s="2" t="s">
        <v>56</v>
      </c>
      <c r="B30" s="16" t="s">
        <v>15</v>
      </c>
      <c r="C30" s="38">
        <v>3800</v>
      </c>
      <c r="D30" s="39"/>
      <c r="E30" s="39">
        <v>3800</v>
      </c>
      <c r="F30" s="39"/>
      <c r="G30" s="39"/>
      <c r="H30" s="39"/>
      <c r="I30" s="39"/>
      <c r="J30" s="40"/>
      <c r="K30" s="35"/>
      <c r="L30" s="36"/>
      <c r="M30" s="36"/>
      <c r="N30" s="36"/>
      <c r="O30" s="36"/>
      <c r="P30" s="36">
        <v>3</v>
      </c>
      <c r="Q30" s="36">
        <v>5</v>
      </c>
      <c r="R30" s="36"/>
      <c r="S30" s="36"/>
      <c r="T30" s="36"/>
      <c r="U30" s="37"/>
      <c r="V30" s="32"/>
      <c r="W30" s="33"/>
      <c r="X30" s="33"/>
      <c r="Y30" s="33"/>
      <c r="Z30" s="34"/>
      <c r="AA30" s="35"/>
      <c r="AB30" s="36"/>
      <c r="AC30" s="36"/>
      <c r="AD30" s="36"/>
      <c r="AE30" s="37"/>
    </row>
    <row r="31" spans="1:31" x14ac:dyDescent="0.35">
      <c r="A31" s="2" t="s">
        <v>57</v>
      </c>
      <c r="B31" s="16" t="s">
        <v>21</v>
      </c>
      <c r="C31" s="38">
        <v>40000</v>
      </c>
      <c r="D31" s="39"/>
      <c r="E31" s="39">
        <v>40000</v>
      </c>
      <c r="F31" s="39"/>
      <c r="G31" s="39"/>
      <c r="H31" s="39"/>
      <c r="I31" s="39"/>
      <c r="J31" s="40"/>
      <c r="K31" s="35"/>
      <c r="L31" s="36"/>
      <c r="M31" s="36"/>
      <c r="N31" s="36"/>
      <c r="O31" s="36"/>
      <c r="P31" s="36">
        <v>5</v>
      </c>
      <c r="Q31" s="36"/>
      <c r="R31" s="36"/>
      <c r="S31" s="36"/>
      <c r="T31" s="36"/>
      <c r="U31" s="37"/>
      <c r="V31" s="32">
        <v>3</v>
      </c>
      <c r="W31" s="33"/>
      <c r="X31" s="33">
        <v>20</v>
      </c>
      <c r="Y31" s="33"/>
      <c r="Z31" s="34"/>
      <c r="AA31" s="35"/>
      <c r="AB31" s="36"/>
      <c r="AC31" s="36"/>
      <c r="AD31" s="36"/>
      <c r="AE31" s="37"/>
    </row>
    <row r="32" spans="1:31" x14ac:dyDescent="0.35">
      <c r="A32" s="2" t="s">
        <v>58</v>
      </c>
      <c r="B32" s="16" t="s">
        <v>59</v>
      </c>
      <c r="C32" s="38">
        <v>40000</v>
      </c>
      <c r="D32" s="39"/>
      <c r="E32" s="39">
        <v>40000</v>
      </c>
      <c r="F32" s="39"/>
      <c r="G32" s="39"/>
      <c r="H32" s="39"/>
      <c r="I32" s="39"/>
      <c r="J32" s="40"/>
      <c r="K32" s="35"/>
      <c r="L32" s="36"/>
      <c r="M32" s="36"/>
      <c r="N32" s="36"/>
      <c r="O32" s="36"/>
      <c r="P32" s="36">
        <v>5</v>
      </c>
      <c r="Q32" s="36"/>
      <c r="R32" s="36"/>
      <c r="S32" s="36"/>
      <c r="T32" s="36"/>
      <c r="U32" s="37">
        <v>3000</v>
      </c>
      <c r="V32" s="32">
        <v>2</v>
      </c>
      <c r="W32" s="33"/>
      <c r="X32" s="33">
        <v>30</v>
      </c>
      <c r="Y32" s="33"/>
      <c r="Z32" s="34">
        <v>10</v>
      </c>
      <c r="AA32" s="35"/>
      <c r="AB32" s="36"/>
      <c r="AC32" s="36"/>
      <c r="AD32" s="36"/>
      <c r="AE32" s="37"/>
    </row>
    <row r="33" spans="1:31" ht="24" customHeight="1" x14ac:dyDescent="0.35">
      <c r="A33" s="2" t="s">
        <v>60</v>
      </c>
      <c r="B33" s="16" t="s">
        <v>20</v>
      </c>
      <c r="C33" s="38"/>
      <c r="D33" s="39"/>
      <c r="E33" s="39"/>
      <c r="F33" s="39"/>
      <c r="G33" s="39"/>
      <c r="H33" s="39"/>
      <c r="I33" s="39"/>
      <c r="J33" s="40"/>
      <c r="K33" s="35"/>
      <c r="L33" s="36"/>
      <c r="M33" s="36"/>
      <c r="N33" s="36"/>
      <c r="O33" s="36"/>
      <c r="P33" s="36"/>
      <c r="Q33" s="36">
        <v>5</v>
      </c>
      <c r="R33" s="36"/>
      <c r="S33" s="36"/>
      <c r="T33" s="36"/>
      <c r="U33" s="37"/>
      <c r="V33" s="32"/>
      <c r="W33" s="33"/>
      <c r="X33" s="33"/>
      <c r="Y33" s="33"/>
      <c r="Z33" s="34"/>
      <c r="AA33" s="35">
        <v>6.5</v>
      </c>
      <c r="AB33" s="36">
        <f>3.5+3</f>
        <v>6.5</v>
      </c>
      <c r="AC33" s="36"/>
      <c r="AD33" s="36"/>
      <c r="AE33" s="37"/>
    </row>
    <row r="34" spans="1:31" x14ac:dyDescent="0.35">
      <c r="A34" s="2" t="s">
        <v>61</v>
      </c>
      <c r="B34" s="16" t="s">
        <v>28</v>
      </c>
      <c r="C34" s="38"/>
      <c r="D34" s="39"/>
      <c r="E34" s="39"/>
      <c r="F34" s="39"/>
      <c r="G34" s="39"/>
      <c r="H34" s="39"/>
      <c r="I34" s="39"/>
      <c r="J34" s="40"/>
      <c r="K34" s="35"/>
      <c r="L34" s="36"/>
      <c r="M34" s="36"/>
      <c r="N34" s="36"/>
      <c r="O34" s="36"/>
      <c r="P34" s="36"/>
      <c r="Q34" s="36">
        <v>5</v>
      </c>
      <c r="R34" s="36"/>
      <c r="S34" s="36"/>
      <c r="T34" s="36"/>
      <c r="U34" s="37"/>
      <c r="V34" s="32"/>
      <c r="W34" s="33"/>
      <c r="X34" s="33"/>
      <c r="Y34" s="33"/>
      <c r="Z34" s="34"/>
      <c r="AA34" s="35"/>
      <c r="AB34" s="36"/>
      <c r="AC34" s="36"/>
      <c r="AD34" s="36"/>
      <c r="AE34" s="37"/>
    </row>
    <row r="35" spans="1:31" x14ac:dyDescent="0.35">
      <c r="A35" s="2" t="s">
        <v>62</v>
      </c>
      <c r="B35" s="16" t="s">
        <v>63</v>
      </c>
      <c r="C35" s="38"/>
      <c r="D35" s="39"/>
      <c r="E35" s="39"/>
      <c r="F35" s="39"/>
      <c r="G35" s="39"/>
      <c r="H35" s="39"/>
      <c r="I35" s="39"/>
      <c r="J35" s="40"/>
      <c r="K35" s="35"/>
      <c r="L35" s="36"/>
      <c r="M35" s="36"/>
      <c r="N35" s="36"/>
      <c r="O35" s="36"/>
      <c r="P35" s="36"/>
      <c r="Q35" s="36">
        <v>3</v>
      </c>
      <c r="R35" s="36"/>
      <c r="S35" s="36"/>
      <c r="T35" s="36"/>
      <c r="U35" s="37"/>
      <c r="V35" s="32"/>
      <c r="W35" s="33"/>
      <c r="X35" s="33">
        <v>10</v>
      </c>
      <c r="Y35" s="33"/>
      <c r="Z35" s="34"/>
      <c r="AA35" s="35"/>
      <c r="AB35" s="36"/>
      <c r="AC35" s="36"/>
      <c r="AD35" s="36"/>
      <c r="AE35" s="37"/>
    </row>
    <row r="36" spans="1:31" ht="24" customHeight="1" x14ac:dyDescent="0.35">
      <c r="A36" s="9" t="s">
        <v>26</v>
      </c>
      <c r="B36" s="15"/>
      <c r="C36" s="32"/>
      <c r="D36" s="33"/>
      <c r="E36" s="33"/>
      <c r="F36" s="33"/>
      <c r="G36" s="33"/>
      <c r="H36" s="33"/>
      <c r="I36" s="33"/>
      <c r="J36" s="34"/>
      <c r="K36" s="35"/>
      <c r="L36" s="36"/>
      <c r="M36" s="36"/>
      <c r="N36" s="36"/>
      <c r="O36" s="36"/>
      <c r="P36" s="36"/>
      <c r="Q36" s="36"/>
      <c r="R36" s="36"/>
      <c r="S36" s="36"/>
      <c r="T36" s="36"/>
      <c r="U36" s="37"/>
      <c r="V36" s="32"/>
      <c r="W36" s="33"/>
      <c r="X36" s="33"/>
      <c r="Y36" s="33"/>
      <c r="Z36" s="34"/>
      <c r="AA36" s="35"/>
      <c r="AB36" s="36"/>
      <c r="AC36" s="36"/>
      <c r="AD36" s="36"/>
      <c r="AE36" s="37"/>
    </row>
    <row r="37" spans="1:31" ht="24" customHeight="1" x14ac:dyDescent="0.35">
      <c r="A37" s="41" t="s">
        <v>64</v>
      </c>
      <c r="B37" s="16" t="s">
        <v>65</v>
      </c>
      <c r="C37" s="32"/>
      <c r="D37" s="33"/>
      <c r="E37" s="33"/>
      <c r="F37" s="33"/>
      <c r="G37" s="33"/>
      <c r="H37" s="33"/>
      <c r="I37" s="33"/>
      <c r="J37" s="34"/>
      <c r="K37" s="35"/>
      <c r="L37" s="36"/>
      <c r="M37" s="36"/>
      <c r="N37" s="36"/>
      <c r="O37" s="36"/>
      <c r="P37" s="36"/>
      <c r="Q37" s="36"/>
      <c r="R37" s="36"/>
      <c r="S37" s="36"/>
      <c r="T37" s="36"/>
      <c r="U37" s="37"/>
      <c r="V37" s="32"/>
      <c r="W37" s="33"/>
      <c r="X37" s="33"/>
      <c r="Y37" s="33"/>
      <c r="Z37" s="34"/>
      <c r="AA37" s="35"/>
      <c r="AB37" s="36"/>
      <c r="AC37" s="36"/>
      <c r="AD37" s="36"/>
      <c r="AE37" s="37"/>
    </row>
    <row r="38" spans="1:31" x14ac:dyDescent="0.35">
      <c r="A38" s="41" t="s">
        <v>66</v>
      </c>
      <c r="B38" s="16" t="s">
        <v>22</v>
      </c>
      <c r="C38" s="32">
        <v>5000</v>
      </c>
      <c r="D38" s="33"/>
      <c r="E38" s="33">
        <v>5000</v>
      </c>
      <c r="F38" s="33"/>
      <c r="G38" s="33"/>
      <c r="H38" s="33">
        <v>1</v>
      </c>
      <c r="I38" s="33"/>
      <c r="J38" s="34"/>
      <c r="K38" s="35"/>
      <c r="L38" s="36"/>
      <c r="M38" s="36"/>
      <c r="N38" s="36"/>
      <c r="O38" s="36"/>
      <c r="P38" s="36"/>
      <c r="Q38" s="36"/>
      <c r="R38" s="36"/>
      <c r="S38" s="36"/>
      <c r="T38" s="36"/>
      <c r="U38" s="37"/>
      <c r="V38" s="32"/>
      <c r="W38" s="33"/>
      <c r="X38" s="33"/>
      <c r="Y38" s="33"/>
      <c r="Z38" s="34"/>
      <c r="AA38" s="35"/>
      <c r="AB38" s="36"/>
      <c r="AC38" s="36"/>
      <c r="AD38" s="36">
        <v>10</v>
      </c>
      <c r="AE38" s="37"/>
    </row>
    <row r="39" spans="1:31" x14ac:dyDescent="0.35">
      <c r="A39" s="41" t="s">
        <v>67</v>
      </c>
      <c r="B39" s="16" t="s">
        <v>23</v>
      </c>
      <c r="C39" s="32">
        <v>2000</v>
      </c>
      <c r="D39" s="33"/>
      <c r="E39" s="33">
        <v>2000</v>
      </c>
      <c r="F39" s="33"/>
      <c r="G39" s="33"/>
      <c r="H39" s="33">
        <v>1</v>
      </c>
      <c r="I39" s="33"/>
      <c r="J39" s="34"/>
      <c r="K39" s="35"/>
      <c r="L39" s="36"/>
      <c r="M39" s="36"/>
      <c r="N39" s="36"/>
      <c r="O39" s="36"/>
      <c r="P39" s="36"/>
      <c r="Q39" s="36"/>
      <c r="R39" s="36"/>
      <c r="S39" s="36"/>
      <c r="T39" s="36"/>
      <c r="U39" s="37"/>
      <c r="V39" s="32"/>
      <c r="W39" s="33"/>
      <c r="X39" s="33"/>
      <c r="Y39" s="33"/>
      <c r="Z39" s="34"/>
      <c r="AA39" s="35">
        <v>17</v>
      </c>
      <c r="AB39" s="36"/>
      <c r="AC39" s="36"/>
      <c r="AD39" s="36"/>
      <c r="AE39" s="37"/>
    </row>
    <row r="40" spans="1:31" x14ac:dyDescent="0.35">
      <c r="A40" s="41" t="s">
        <v>68</v>
      </c>
      <c r="B40" s="16" t="s">
        <v>25</v>
      </c>
      <c r="C40" s="32"/>
      <c r="D40" s="33"/>
      <c r="E40" s="33"/>
      <c r="F40" s="33"/>
      <c r="G40" s="33"/>
      <c r="H40" s="33">
        <v>1</v>
      </c>
      <c r="I40" s="33"/>
      <c r="J40" s="34"/>
      <c r="K40" s="35"/>
      <c r="L40" s="36"/>
      <c r="M40" s="36"/>
      <c r="N40" s="36"/>
      <c r="O40" s="36"/>
      <c r="P40" s="36"/>
      <c r="Q40" s="36"/>
      <c r="R40" s="36"/>
      <c r="S40" s="36"/>
      <c r="T40" s="36"/>
      <c r="U40" s="37"/>
      <c r="V40" s="32"/>
      <c r="W40" s="33"/>
      <c r="X40" s="33"/>
      <c r="Y40" s="33"/>
      <c r="Z40" s="34"/>
      <c r="AA40" s="35"/>
      <c r="AB40" s="36"/>
      <c r="AC40" s="36"/>
      <c r="AD40" s="36">
        <v>0.45</v>
      </c>
      <c r="AE40" s="37"/>
    </row>
    <row r="41" spans="1:31" x14ac:dyDescent="0.35">
      <c r="A41" s="41" t="s">
        <v>69</v>
      </c>
      <c r="B41" s="16" t="s">
        <v>16</v>
      </c>
      <c r="C41" s="32"/>
      <c r="D41" s="33"/>
      <c r="E41" s="33"/>
      <c r="F41" s="33"/>
      <c r="G41" s="33"/>
      <c r="H41" s="33"/>
      <c r="I41" s="33"/>
      <c r="J41" s="34"/>
      <c r="K41" s="35"/>
      <c r="L41" s="36"/>
      <c r="M41" s="36"/>
      <c r="N41" s="36"/>
      <c r="O41" s="36"/>
      <c r="P41" s="36"/>
      <c r="Q41" s="36"/>
      <c r="R41" s="36"/>
      <c r="S41" s="36"/>
      <c r="T41" s="36"/>
      <c r="U41" s="37"/>
      <c r="V41" s="32"/>
      <c r="W41" s="33"/>
      <c r="X41" s="33"/>
      <c r="Y41" s="33"/>
      <c r="Z41" s="34"/>
      <c r="AA41" s="35"/>
      <c r="AB41" s="36"/>
      <c r="AC41" s="36">
        <v>50</v>
      </c>
      <c r="AD41" s="36"/>
      <c r="AE41" s="37"/>
    </row>
    <row r="42" spans="1:31" x14ac:dyDescent="0.35">
      <c r="A42" s="41" t="s">
        <v>70</v>
      </c>
      <c r="B42" s="16" t="s">
        <v>17</v>
      </c>
      <c r="C42" s="32">
        <v>20000</v>
      </c>
      <c r="D42" s="33"/>
      <c r="E42" s="33">
        <v>20000</v>
      </c>
      <c r="F42" s="33"/>
      <c r="G42" s="33"/>
      <c r="H42" s="33">
        <v>1</v>
      </c>
      <c r="I42" s="33"/>
      <c r="J42" s="34"/>
      <c r="K42" s="35"/>
      <c r="L42" s="36"/>
      <c r="M42" s="36"/>
      <c r="N42" s="36"/>
      <c r="O42" s="36"/>
      <c r="P42" s="36"/>
      <c r="Q42" s="36"/>
      <c r="R42" s="36"/>
      <c r="S42" s="36"/>
      <c r="T42" s="36"/>
      <c r="U42" s="37"/>
      <c r="V42" s="32"/>
      <c r="W42" s="33"/>
      <c r="X42" s="33"/>
      <c r="Y42" s="33"/>
      <c r="Z42" s="34"/>
      <c r="AA42" s="35"/>
      <c r="AB42" s="36"/>
      <c r="AC42" s="36"/>
      <c r="AD42" s="36"/>
      <c r="AE42" s="37">
        <v>900</v>
      </c>
    </row>
    <row r="43" spans="1:31" s="49" customFormat="1" ht="15" thickBot="1" x14ac:dyDescent="0.4">
      <c r="A43" s="42"/>
      <c r="B43" s="43" t="s">
        <v>110</v>
      </c>
      <c r="C43" s="44">
        <f>SUM(C3:C42)</f>
        <v>577462</v>
      </c>
      <c r="D43" s="45">
        <f t="shared" ref="D43:AE43" si="0">SUM(D3:D42)</f>
        <v>38162</v>
      </c>
      <c r="E43" s="45">
        <f t="shared" si="0"/>
        <v>494600</v>
      </c>
      <c r="F43" s="45">
        <f t="shared" si="0"/>
        <v>300000</v>
      </c>
      <c r="G43" s="46">
        <f t="shared" si="0"/>
        <v>80</v>
      </c>
      <c r="H43" s="46">
        <f t="shared" si="0"/>
        <v>15</v>
      </c>
      <c r="I43" s="46">
        <f t="shared" si="0"/>
        <v>65</v>
      </c>
      <c r="J43" s="47">
        <f t="shared" si="0"/>
        <v>660</v>
      </c>
      <c r="K43" s="48">
        <f t="shared" si="0"/>
        <v>180</v>
      </c>
      <c r="L43" s="46">
        <f t="shared" si="0"/>
        <v>52</v>
      </c>
      <c r="M43" s="46">
        <f t="shared" si="0"/>
        <v>50</v>
      </c>
      <c r="N43" s="46">
        <f t="shared" si="0"/>
        <v>90</v>
      </c>
      <c r="O43" s="46">
        <f t="shared" si="0"/>
        <v>20</v>
      </c>
      <c r="P43" s="46">
        <f t="shared" si="0"/>
        <v>727</v>
      </c>
      <c r="Q43" s="46">
        <f t="shared" si="0"/>
        <v>83</v>
      </c>
      <c r="R43" s="46">
        <f t="shared" si="0"/>
        <v>116</v>
      </c>
      <c r="S43" s="46">
        <f t="shared" si="0"/>
        <v>30</v>
      </c>
      <c r="T43" s="46">
        <f t="shared" si="0"/>
        <v>7</v>
      </c>
      <c r="U43" s="47">
        <f t="shared" si="0"/>
        <v>3000</v>
      </c>
      <c r="V43" s="48">
        <f t="shared" si="0"/>
        <v>5</v>
      </c>
      <c r="W43" s="46">
        <f t="shared" si="0"/>
        <v>315</v>
      </c>
      <c r="X43" s="46">
        <f t="shared" si="0"/>
        <v>60</v>
      </c>
      <c r="Y43" s="46">
        <f t="shared" si="0"/>
        <v>3</v>
      </c>
      <c r="Z43" s="47">
        <f t="shared" si="0"/>
        <v>90</v>
      </c>
      <c r="AA43" s="48">
        <f t="shared" si="0"/>
        <v>23.5</v>
      </c>
      <c r="AB43" s="46">
        <f t="shared" si="0"/>
        <v>7.25</v>
      </c>
      <c r="AC43" s="46">
        <f t="shared" si="0"/>
        <v>50</v>
      </c>
      <c r="AD43" s="46">
        <f t="shared" si="0"/>
        <v>10.45</v>
      </c>
      <c r="AE43" s="47">
        <f t="shared" si="0"/>
        <v>900</v>
      </c>
    </row>
    <row r="44" spans="1:31" s="49" customFormat="1" x14ac:dyDescent="0.35">
      <c r="B44" s="50" t="s">
        <v>111</v>
      </c>
      <c r="C44" s="51">
        <f>C43/5</f>
        <v>115492.4</v>
      </c>
      <c r="D44" s="51">
        <f>D43</f>
        <v>38162</v>
      </c>
      <c r="E44" s="51">
        <f>E43/5</f>
        <v>98920</v>
      </c>
    </row>
    <row r="46" spans="1:31" x14ac:dyDescent="0.35">
      <c r="C46" s="5"/>
      <c r="D46" s="5"/>
      <c r="E46" s="6"/>
    </row>
  </sheetData>
  <mergeCells count="11">
    <mergeCell ref="A12:B12"/>
    <mergeCell ref="A17:B17"/>
    <mergeCell ref="A26:B26"/>
    <mergeCell ref="A36:B36"/>
    <mergeCell ref="A3:B3"/>
    <mergeCell ref="A1:A2"/>
    <mergeCell ref="C1:J1"/>
    <mergeCell ref="K1:U1"/>
    <mergeCell ref="V1:Z1"/>
    <mergeCell ref="AA1:AE1"/>
    <mergeCell ref="B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matricea 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</cp:lastModifiedBy>
  <dcterms:created xsi:type="dcterms:W3CDTF">2026-01-14T14:03:46Z</dcterms:created>
  <dcterms:modified xsi:type="dcterms:W3CDTF">2026-02-15T16:30:23Z</dcterms:modified>
</cp:coreProperties>
</file>